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<sst xmlns="http://schemas.openxmlformats.org/spreadsheetml/2006/main" count="59" uniqueCount="58">
  <si>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</si>
  <si>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</si>
  <si>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</si>
  <si>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</si>
  <si>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</si>
  <si>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</si>
  <si>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</si>
  <si>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</si>
  <si>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</si>
  <si>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</si>
  <si>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</si>
  <si>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</si>
  <si>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</si>
  <si>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</si>
  <si>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</si>
  <si>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</si>
  <si>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</si>
  <si>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</si>
  <si>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</si>
  <si>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</si>
  <si>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</si>
  <si>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</si>
  <si>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</si>
  <si>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</si>
  <si>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</si>
  <si>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</si>
  <si>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</si>
  <si>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St</t>
  </si>
  <si>
    <t>Plp</t>
  </si>
  <si>
    <t>Pl</t>
  </si>
  <si>
    <t>Ov-i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</si>
  <si>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</si>
  <si>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</si>
  <si>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</si>
  <si>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</si>
  <si>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</si>
  <si>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</si>
  <si>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</si>
  <si>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</si>
  <si>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</si>
  <si>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</si>
  <si>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</si>
  <si>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</si>
  <si>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</si>
  <si>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</si>
  <si>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</si>
  <si>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estimated</t>
  </si>
  <si>
    <t xml:space="preserve">total judges </t>
  </si>
  <si>
    <t>Basic Court -- Case Filings</t>
  </si>
  <si>
    <t>Kep</t>
  </si>
  <si>
    <t>CASELOAD INDEX (the number of judges needed to cover the core caseload)</t>
  </si>
  <si>
    <t>Ps</t>
  </si>
  <si>
    <t>Srbac</t>
  </si>
  <si>
    <t>Less commercial cases to be handled by the new Commercial Division in the Banja Luka Basic Court</t>
  </si>
  <si>
    <t>Adjusted Caseload Index from the other Basic Courts consolidated with this one</t>
  </si>
  <si>
    <t>ADJUSTED CASELOAD INDEX (Bosanska Gradiška / Gradiška only)</t>
  </si>
  <si>
    <t>ADJUSTED CASELOAD INDEX (Bosanska Gradiška / Gradiška and Srbac)</t>
  </si>
  <si>
    <t>Bosanska Gradiška / Gradiška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</si>
</sst>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81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57</v>
      </c>
      <c r="E2" s="11"/>
    </row>
    <row r="3" ht="26.25">
      <c r="A3" s="11" t="s">
        <v>48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38</v>
      </c>
      <c r="G5" s="6" t="s">
        <v>39</v>
      </c>
      <c r="H5" s="6" t="s">
        <v>44</v>
      </c>
      <c r="I5" s="6" t="s">
        <v>43</v>
      </c>
      <c r="J5" s="6" t="s">
        <v>46</v>
      </c>
      <c r="K5" s="5"/>
      <c r="L5" s="7" t="s">
        <v>47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40</v>
      </c>
      <c r="H6" s="9" t="s">
        <v>42</v>
      </c>
      <c r="I6" s="9" t="s">
        <v>42</v>
      </c>
      <c r="J6" s="9" t="s">
        <v>37</v>
      </c>
      <c r="K6" s="9" t="s">
        <v>36</v>
      </c>
      <c r="L6" s="10" t="s">
        <v>45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131</v>
      </c>
      <c r="C8" s="12">
        <v>191</v>
      </c>
      <c r="D8" s="12">
        <v>134</v>
      </c>
      <c r="E8" s="12">
        <v>229</v>
      </c>
      <c r="F8" s="12">
        <v>121</v>
      </c>
      <c r="G8" s="12">
        <f>PRODUCT(F8,2)</f>
        <v>242</v>
      </c>
      <c r="H8" s="12">
        <f aca="true" t="shared" si="0" ref="H8:H21">AVERAGE(B8,C8,D8,E8,G8)</f>
        <v>185.4</v>
      </c>
      <c r="I8" s="12">
        <f aca="true" t="shared" si="1" ref="I8:I21">AVERAGE(E8,G8)</f>
        <v>235.5</v>
      </c>
      <c r="J8" s="12">
        <v>220</v>
      </c>
      <c r="K8" s="12">
        <f>POWER(J8,-1)</f>
        <v>0.004545454545454545</v>
      </c>
      <c r="L8" s="13">
        <f>PRODUCT(I8,K8)</f>
        <v>1.0704545454545453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102</v>
      </c>
      <c r="C9" s="12">
        <v>53</v>
      </c>
      <c r="D9" s="12">
        <v>74</v>
      </c>
      <c r="E9" s="12">
        <v>58</v>
      </c>
      <c r="F9" s="12">
        <v>32</v>
      </c>
      <c r="G9" s="12">
        <f aca="true" t="shared" si="2" ref="G9:G43">PRODUCT(F9,2)</f>
        <v>64</v>
      </c>
      <c r="H9" s="12">
        <f t="shared" si="0"/>
        <v>70.2</v>
      </c>
      <c r="I9" s="12">
        <f t="shared" si="1"/>
        <v>61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5</v>
      </c>
      <c r="C10" s="12">
        <v>9</v>
      </c>
      <c r="D10" s="12">
        <v>9</v>
      </c>
      <c r="E10" s="12">
        <v>22</v>
      </c>
      <c r="F10" s="12">
        <v>6</v>
      </c>
      <c r="G10" s="12">
        <f t="shared" si="2"/>
        <v>12</v>
      </c>
      <c r="H10" s="12">
        <f t="shared" si="0"/>
        <v>11.4</v>
      </c>
      <c r="I10" s="12">
        <f t="shared" si="1"/>
        <v>17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0.07727272727272727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36</v>
      </c>
      <c r="C11" s="12">
        <v>46</v>
      </c>
      <c r="D11" s="12">
        <v>47</v>
      </c>
      <c r="E11" s="12">
        <v>57</v>
      </c>
      <c r="F11" s="12">
        <v>33</v>
      </c>
      <c r="G11" s="12">
        <f t="shared" si="2"/>
        <v>66</v>
      </c>
      <c r="H11" s="12">
        <f t="shared" si="0"/>
        <v>50.4</v>
      </c>
      <c r="I11" s="12">
        <f t="shared" si="1"/>
        <v>61.5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475</v>
      </c>
      <c r="C12" s="12">
        <v>446</v>
      </c>
      <c r="D12" s="12">
        <v>591</v>
      </c>
      <c r="E12" s="12">
        <v>517</v>
      </c>
      <c r="F12" s="12">
        <v>282</v>
      </c>
      <c r="G12" s="12">
        <f t="shared" si="2"/>
        <v>564</v>
      </c>
      <c r="H12" s="12">
        <f t="shared" si="0"/>
        <v>518.6</v>
      </c>
      <c r="I12" s="12">
        <f t="shared" si="1"/>
        <v>540.5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107</v>
      </c>
      <c r="C13" s="12">
        <v>123</v>
      </c>
      <c r="D13" s="12">
        <v>147</v>
      </c>
      <c r="E13" s="12">
        <v>137</v>
      </c>
      <c r="F13" s="12">
        <v>53</v>
      </c>
      <c r="G13" s="12">
        <f t="shared" si="2"/>
        <v>106</v>
      </c>
      <c r="H13" s="12">
        <f t="shared" si="0"/>
        <v>124</v>
      </c>
      <c r="I13" s="12">
        <f t="shared" si="1"/>
        <v>121.5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575</v>
      </c>
      <c r="C14" s="12">
        <v>1062</v>
      </c>
      <c r="D14" s="12">
        <v>750</v>
      </c>
      <c r="E14" s="12">
        <v>677</v>
      </c>
      <c r="F14" s="12">
        <v>348</v>
      </c>
      <c r="G14" s="12">
        <f t="shared" si="2"/>
        <v>696</v>
      </c>
      <c r="H14" s="12">
        <f t="shared" si="0"/>
        <v>752</v>
      </c>
      <c r="I14" s="12">
        <f t="shared" si="1"/>
        <v>686.5</v>
      </c>
      <c r="J14" s="12">
        <v>300</v>
      </c>
      <c r="K14" s="12">
        <f t="shared" si="3"/>
        <v>0.0033333333333333335</v>
      </c>
      <c r="L14" s="13">
        <f t="shared" si="4"/>
        <v>2.2883333333333336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38</v>
      </c>
      <c r="C15" s="12">
        <v>54</v>
      </c>
      <c r="D15" s="12">
        <v>84</v>
      </c>
      <c r="E15" s="12">
        <v>141</v>
      </c>
      <c r="F15" s="12">
        <v>60</v>
      </c>
      <c r="G15" s="12">
        <f t="shared" si="2"/>
        <v>120</v>
      </c>
      <c r="H15" s="12">
        <f t="shared" si="0"/>
        <v>87.4</v>
      </c>
      <c r="I15" s="12">
        <f t="shared" si="1"/>
        <v>130.5</v>
      </c>
      <c r="J15" s="12">
        <v>300</v>
      </c>
      <c r="K15" s="12">
        <f t="shared" si="3"/>
        <v>0.0033333333333333335</v>
      </c>
      <c r="L15" s="13">
        <f t="shared" si="4"/>
        <v>0.43500000000000005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5</v>
      </c>
      <c r="C16" s="12">
        <v>1</v>
      </c>
      <c r="D16" s="12"/>
      <c r="E16" s="12"/>
      <c r="F16" s="12">
        <v>0</v>
      </c>
      <c r="G16" s="12">
        <f t="shared" si="2"/>
        <v>0</v>
      </c>
      <c r="H16" s="12">
        <f t="shared" si="0"/>
        <v>2</v>
      </c>
      <c r="I16" s="12">
        <f t="shared" si="1"/>
        <v>0</v>
      </c>
      <c r="J16" s="12">
        <v>600</v>
      </c>
      <c r="K16" s="12">
        <f t="shared" si="3"/>
        <v>0.0016666666666666668</v>
      </c>
      <c r="L16" s="13">
        <f t="shared" si="4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7</v>
      </c>
      <c r="C17" s="12">
        <v>3</v>
      </c>
      <c r="D17" s="12">
        <v>2</v>
      </c>
      <c r="E17" s="12"/>
      <c r="F17" s="12">
        <v>0</v>
      </c>
      <c r="G17" s="12">
        <f t="shared" si="2"/>
        <v>0</v>
      </c>
      <c r="H17" s="12">
        <f t="shared" si="0"/>
        <v>3</v>
      </c>
      <c r="I17" s="12">
        <f t="shared" si="1"/>
        <v>0</v>
      </c>
      <c r="J17" s="12">
        <v>600</v>
      </c>
      <c r="K17" s="12">
        <f t="shared" si="3"/>
        <v>0.0016666666666666668</v>
      </c>
      <c r="L17" s="13">
        <f t="shared" si="4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465</v>
      </c>
      <c r="C18" s="12">
        <v>433</v>
      </c>
      <c r="D18" s="12">
        <v>541</v>
      </c>
      <c r="E18" s="12">
        <v>618</v>
      </c>
      <c r="F18" s="12">
        <v>343</v>
      </c>
      <c r="G18" s="12">
        <f t="shared" si="2"/>
        <v>686</v>
      </c>
      <c r="H18" s="12">
        <f t="shared" si="0"/>
        <v>548.6</v>
      </c>
      <c r="I18" s="12">
        <f t="shared" si="1"/>
        <v>652</v>
      </c>
      <c r="J18" s="14">
        <v>750</v>
      </c>
      <c r="K18" s="12">
        <f t="shared" si="3"/>
        <v>0.0013333333333333333</v>
      </c>
      <c r="L18" s="13">
        <f t="shared" si="4"/>
        <v>0.8693333333333333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32</v>
      </c>
      <c r="C19" s="12">
        <v>68</v>
      </c>
      <c r="D19" s="12">
        <v>92</v>
      </c>
      <c r="E19" s="12">
        <v>105</v>
      </c>
      <c r="F19" s="12">
        <v>55</v>
      </c>
      <c r="G19" s="12">
        <f t="shared" si="2"/>
        <v>110</v>
      </c>
      <c r="H19" s="12">
        <f t="shared" si="0"/>
        <v>81.4</v>
      </c>
      <c r="I19" s="12">
        <f t="shared" si="1"/>
        <v>107.5</v>
      </c>
      <c r="J19" s="14">
        <v>300</v>
      </c>
      <c r="K19" s="12">
        <f t="shared" si="3"/>
        <v>0.0033333333333333335</v>
      </c>
      <c r="L19" s="13">
        <f t="shared" si="4"/>
        <v>0.35833333333333334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247</v>
      </c>
      <c r="C20" s="12">
        <v>192</v>
      </c>
      <c r="D20" s="12">
        <v>223</v>
      </c>
      <c r="E20" s="12">
        <v>243</v>
      </c>
      <c r="F20" s="12">
        <v>131</v>
      </c>
      <c r="G20" s="12">
        <f t="shared" si="2"/>
        <v>262</v>
      </c>
      <c r="H20" s="12">
        <f t="shared" si="0"/>
        <v>233.4</v>
      </c>
      <c r="I20" s="12">
        <f t="shared" si="1"/>
        <v>252.5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/>
      <c r="D21" s="12"/>
      <c r="E21" s="12"/>
      <c r="F21" s="12">
        <v>0</v>
      </c>
      <c r="G21" s="12">
        <f t="shared" si="2"/>
        <v>0</v>
      </c>
      <c r="H21" s="12">
        <f t="shared" si="0"/>
        <v>0</v>
      </c>
      <c r="I21" s="12">
        <f t="shared" si="1"/>
        <v>0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161</v>
      </c>
      <c r="C22" s="12">
        <v>345</v>
      </c>
      <c r="D22" s="12">
        <v>371</v>
      </c>
      <c r="E22" s="12">
        <v>403</v>
      </c>
      <c r="F22" s="12">
        <v>745</v>
      </c>
      <c r="G22" s="12">
        <f t="shared" si="2"/>
        <v>1490</v>
      </c>
      <c r="H22" s="12">
        <f>AVERAGE(B22,C22,D22,E22,G22)</f>
        <v>554</v>
      </c>
      <c r="I22" s="12">
        <f>AVERAGE(E22,G22)</f>
        <v>946.5</v>
      </c>
      <c r="J22" s="14">
        <v>3300</v>
      </c>
      <c r="K22" s="12">
        <f t="shared" si="3"/>
        <v>0.00030303030303030303</v>
      </c>
      <c r="L22" s="13">
        <f t="shared" si="4"/>
        <v>0.2868181818181818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147</v>
      </c>
      <c r="C23" s="12">
        <v>309</v>
      </c>
      <c r="D23" s="12">
        <v>349</v>
      </c>
      <c r="E23" s="12">
        <v>59</v>
      </c>
      <c r="F23" s="12">
        <v>713</v>
      </c>
      <c r="G23" s="12">
        <f t="shared" si="2"/>
        <v>1426</v>
      </c>
      <c r="H23" s="12">
        <f aca="true" t="shared" si="5" ref="H23:H43">AVERAGE(B23,C23,D23,E23,G23)</f>
        <v>458</v>
      </c>
      <c r="I23" s="12">
        <f aca="true" t="shared" si="6" ref="I23:I43">AVERAGE(E23,G23)</f>
        <v>742.5</v>
      </c>
      <c r="J23" s="14">
        <v>3300</v>
      </c>
      <c r="K23" s="12">
        <f t="shared" si="3"/>
        <v>0.00030303030303030303</v>
      </c>
      <c r="L23" s="13">
        <f t="shared" si="4"/>
        <v>0.225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17</v>
      </c>
      <c r="C25" s="12">
        <v>20</v>
      </c>
      <c r="D25" s="12">
        <v>25</v>
      </c>
      <c r="E25" s="12">
        <v>23</v>
      </c>
      <c r="F25" s="12">
        <v>6</v>
      </c>
      <c r="G25" s="12">
        <f t="shared" si="2"/>
        <v>12</v>
      </c>
      <c r="H25" s="12">
        <f t="shared" si="5"/>
        <v>19.4</v>
      </c>
      <c r="I25" s="12">
        <f t="shared" si="6"/>
        <v>17.5</v>
      </c>
      <c r="J25" s="14">
        <v>3300</v>
      </c>
      <c r="K25" s="12">
        <f t="shared" si="3"/>
        <v>0.00030303030303030303</v>
      </c>
      <c r="L25" s="13">
        <f t="shared" si="4"/>
        <v>0.005303030303030303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109</v>
      </c>
      <c r="C26" s="12">
        <v>168</v>
      </c>
      <c r="D26" s="12">
        <v>255</v>
      </c>
      <c r="E26" s="12">
        <v>192</v>
      </c>
      <c r="F26" s="12">
        <v>115</v>
      </c>
      <c r="G26" s="12">
        <f t="shared" si="2"/>
        <v>230</v>
      </c>
      <c r="H26" s="12">
        <f t="shared" si="5"/>
        <v>190.8</v>
      </c>
      <c r="I26" s="12">
        <f t="shared" si="6"/>
        <v>211</v>
      </c>
      <c r="J26" s="14">
        <v>5500</v>
      </c>
      <c r="K26" s="12">
        <f t="shared" si="3"/>
        <v>0.0001818181818181818</v>
      </c>
      <c r="L26" s="13">
        <f t="shared" si="4"/>
        <v>0.038363636363636364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>
        <v>78</v>
      </c>
      <c r="C27" s="12">
        <v>128</v>
      </c>
      <c r="D27" s="12">
        <v>163</v>
      </c>
      <c r="E27" s="12">
        <v>156</v>
      </c>
      <c r="F27" s="12">
        <v>91</v>
      </c>
      <c r="G27" s="12">
        <f t="shared" si="2"/>
        <v>182</v>
      </c>
      <c r="H27" s="12">
        <f t="shared" si="5"/>
        <v>141.4</v>
      </c>
      <c r="I27" s="12">
        <f t="shared" si="6"/>
        <v>169</v>
      </c>
      <c r="J27" s="14">
        <v>5500</v>
      </c>
      <c r="K27" s="12">
        <f t="shared" si="3"/>
        <v>0.0001818181818181818</v>
      </c>
      <c r="L27" s="13">
        <f t="shared" si="4"/>
        <v>0.030727272727272725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>
        <v>2</v>
      </c>
      <c r="E29" s="12">
        <v>4</v>
      </c>
      <c r="F29" s="12">
        <v>0</v>
      </c>
      <c r="G29" s="12">
        <f t="shared" si="2"/>
        <v>0</v>
      </c>
      <c r="H29" s="12">
        <f t="shared" si="5"/>
        <v>2</v>
      </c>
      <c r="I29" s="12">
        <f t="shared" si="6"/>
        <v>2</v>
      </c>
      <c r="J29" s="14">
        <v>5500</v>
      </c>
      <c r="K29" s="12">
        <f t="shared" si="3"/>
        <v>0.0001818181818181818</v>
      </c>
      <c r="L29" s="13">
        <f t="shared" si="4"/>
        <v>0.0003636363636363636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46</v>
      </c>
      <c r="C30" s="12">
        <v>39</v>
      </c>
      <c r="D30" s="12">
        <v>87</v>
      </c>
      <c r="E30" s="12">
        <v>54</v>
      </c>
      <c r="F30" s="12">
        <v>33</v>
      </c>
      <c r="G30" s="12">
        <f t="shared" si="2"/>
        <v>66</v>
      </c>
      <c r="H30" s="12">
        <f t="shared" si="5"/>
        <v>58.4</v>
      </c>
      <c r="I30" s="12">
        <f t="shared" si="6"/>
        <v>60</v>
      </c>
      <c r="J30" s="14">
        <v>300</v>
      </c>
      <c r="K30" s="12">
        <f t="shared" si="3"/>
        <v>0.0033333333333333335</v>
      </c>
      <c r="L30" s="13">
        <f t="shared" si="4"/>
        <v>0.2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10</v>
      </c>
      <c r="C31" s="12">
        <v>7</v>
      </c>
      <c r="D31" s="12">
        <v>2</v>
      </c>
      <c r="E31" s="12">
        <v>9</v>
      </c>
      <c r="F31" s="12">
        <v>8</v>
      </c>
      <c r="G31" s="12">
        <f t="shared" si="2"/>
        <v>16</v>
      </c>
      <c r="H31" s="12">
        <f t="shared" si="5"/>
        <v>8.8</v>
      </c>
      <c r="I31" s="12">
        <f t="shared" si="6"/>
        <v>12.5</v>
      </c>
      <c r="J31" s="14">
        <v>900</v>
      </c>
      <c r="K31" s="12">
        <f t="shared" si="3"/>
        <v>0.0011111111111111111</v>
      </c>
      <c r="L31" s="13">
        <f t="shared" si="4"/>
        <v>0.013888888888888888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107</v>
      </c>
      <c r="C32" s="12">
        <v>123</v>
      </c>
      <c r="D32" s="12">
        <v>147</v>
      </c>
      <c r="E32" s="12">
        <v>137</v>
      </c>
      <c r="F32" s="12">
        <v>53</v>
      </c>
      <c r="G32" s="12">
        <f t="shared" si="2"/>
        <v>106</v>
      </c>
      <c r="H32" s="12">
        <f t="shared" si="5"/>
        <v>124</v>
      </c>
      <c r="I32" s="12">
        <f t="shared" si="6"/>
        <v>121.5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3</v>
      </c>
      <c r="C33" s="12">
        <v>2</v>
      </c>
      <c r="D33" s="12">
        <v>6</v>
      </c>
      <c r="E33" s="12">
        <v>6</v>
      </c>
      <c r="F33" s="12">
        <v>4</v>
      </c>
      <c r="G33" s="12">
        <f t="shared" si="2"/>
        <v>8</v>
      </c>
      <c r="H33" s="12">
        <f t="shared" si="5"/>
        <v>5</v>
      </c>
      <c r="I33" s="12">
        <f t="shared" si="6"/>
        <v>7</v>
      </c>
      <c r="J33" s="12">
        <v>700</v>
      </c>
      <c r="K33" s="12">
        <f t="shared" si="3"/>
        <v>0.0014285714285714286</v>
      </c>
      <c r="L33" s="13">
        <f t="shared" si="4"/>
        <v>0.01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23</v>
      </c>
      <c r="C34" s="12">
        <v>30</v>
      </c>
      <c r="D34" s="12">
        <v>26</v>
      </c>
      <c r="E34" s="12">
        <v>46</v>
      </c>
      <c r="F34" s="12">
        <v>15</v>
      </c>
      <c r="G34" s="12">
        <f t="shared" si="2"/>
        <v>30</v>
      </c>
      <c r="H34" s="12">
        <f t="shared" si="5"/>
        <v>31</v>
      </c>
      <c r="I34" s="12">
        <f t="shared" si="6"/>
        <v>38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/>
      <c r="C35" s="12"/>
      <c r="D35" s="12"/>
      <c r="E35" s="12"/>
      <c r="F35" s="12">
        <v>0</v>
      </c>
      <c r="G35" s="12">
        <f t="shared" si="2"/>
        <v>0</v>
      </c>
      <c r="H35" s="12">
        <f t="shared" si="5"/>
        <v>0</v>
      </c>
      <c r="I35" s="12">
        <f t="shared" si="6"/>
        <v>0</v>
      </c>
      <c r="J35" s="12">
        <v>44</v>
      </c>
      <c r="K35" s="12">
        <f>POWER(J35,-1)</f>
        <v>0.022727272727272728</v>
      </c>
      <c r="L35" s="13">
        <f>PRODUCT(I35,K35)</f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/>
      <c r="C36" s="12"/>
      <c r="D36" s="12">
        <v>2</v>
      </c>
      <c r="E36" s="12">
        <v>4</v>
      </c>
      <c r="F36" s="12">
        <v>2</v>
      </c>
      <c r="G36" s="12">
        <f t="shared" si="2"/>
        <v>4</v>
      </c>
      <c r="H36" s="12">
        <f t="shared" si="5"/>
        <v>3.3333333333333335</v>
      </c>
      <c r="I36" s="12">
        <f t="shared" si="6"/>
        <v>4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6</v>
      </c>
      <c r="C37" s="12">
        <v>139</v>
      </c>
      <c r="D37" s="12"/>
      <c r="E37" s="12">
        <v>9</v>
      </c>
      <c r="F37" s="12">
        <v>0</v>
      </c>
      <c r="G37" s="12">
        <f t="shared" si="2"/>
        <v>0</v>
      </c>
      <c r="H37" s="12">
        <f t="shared" si="5"/>
        <v>38.5</v>
      </c>
      <c r="I37" s="12">
        <f t="shared" si="6"/>
        <v>4.5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2110</v>
      </c>
      <c r="C38" s="12">
        <v>2971</v>
      </c>
      <c r="D38" s="12">
        <v>4687</v>
      </c>
      <c r="E38" s="12">
        <v>4518</v>
      </c>
      <c r="F38" s="12">
        <v>3111</v>
      </c>
      <c r="G38" s="12">
        <f t="shared" si="2"/>
        <v>6222</v>
      </c>
      <c r="H38" s="12">
        <f t="shared" si="5"/>
        <v>4101.6</v>
      </c>
      <c r="I38" s="12">
        <f t="shared" si="6"/>
        <v>5370</v>
      </c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889</v>
      </c>
      <c r="C39" s="12">
        <v>1383</v>
      </c>
      <c r="D39" s="12">
        <v>2001</v>
      </c>
      <c r="E39" s="12">
        <v>1850</v>
      </c>
      <c r="F39" s="12">
        <v>871</v>
      </c>
      <c r="G39" s="12">
        <f t="shared" si="2"/>
        <v>1742</v>
      </c>
      <c r="H39" s="12">
        <f t="shared" si="5"/>
        <v>1573</v>
      </c>
      <c r="I39" s="12">
        <f t="shared" si="6"/>
        <v>1796</v>
      </c>
      <c r="J39" s="12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796</v>
      </c>
      <c r="C40" s="12">
        <v>1177</v>
      </c>
      <c r="D40" s="12">
        <v>1581</v>
      </c>
      <c r="E40" s="12">
        <v>2094</v>
      </c>
      <c r="F40" s="12">
        <v>916</v>
      </c>
      <c r="G40" s="12">
        <f t="shared" si="2"/>
        <v>1832</v>
      </c>
      <c r="H40" s="12">
        <f t="shared" si="5"/>
        <v>1496</v>
      </c>
      <c r="I40" s="12">
        <f t="shared" si="6"/>
        <v>1963</v>
      </c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3" t="s">
        <v>33</v>
      </c>
      <c r="B41" s="12"/>
      <c r="C41" s="12"/>
      <c r="D41" s="12"/>
      <c r="E41" s="12"/>
      <c r="F41" s="12">
        <v>0</v>
      </c>
      <c r="G41" s="12">
        <f t="shared" si="2"/>
        <v>0</v>
      </c>
      <c r="H41" s="12">
        <f t="shared" si="5"/>
        <v>0</v>
      </c>
      <c r="I41" s="12">
        <f t="shared" si="6"/>
        <v>0</v>
      </c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34</v>
      </c>
      <c r="B42" s="12">
        <v>27</v>
      </c>
      <c r="C42" s="12">
        <v>82</v>
      </c>
      <c r="D42" s="12">
        <v>64</v>
      </c>
      <c r="E42" s="12">
        <v>90</v>
      </c>
      <c r="F42" s="12">
        <v>49</v>
      </c>
      <c r="G42" s="12">
        <f t="shared" si="2"/>
        <v>98</v>
      </c>
      <c r="H42" s="12">
        <f t="shared" si="5"/>
        <v>72.2</v>
      </c>
      <c r="I42" s="12">
        <f t="shared" si="6"/>
        <v>94</v>
      </c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3" t="s">
        <v>49</v>
      </c>
      <c r="B43" s="12">
        <v>4</v>
      </c>
      <c r="C43" s="12">
        <v>2</v>
      </c>
      <c r="D43" s="12">
        <v>1</v>
      </c>
      <c r="E43" s="12">
        <v>3</v>
      </c>
      <c r="F43" s="12">
        <v>5</v>
      </c>
      <c r="G43" s="12">
        <f t="shared" si="2"/>
        <v>10</v>
      </c>
      <c r="H43" s="12">
        <f t="shared" si="5"/>
        <v>4</v>
      </c>
      <c r="I43" s="12">
        <f t="shared" si="6"/>
        <v>6.5</v>
      </c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50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>
        <f>SUM(L8:L43)</f>
        <v>5.909191919191919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5"/>
      <c r="B47" s="16" t="s">
        <v>35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5"/>
      <c r="B48" s="16" t="s">
        <v>41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 t="s">
        <v>53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3" t="s">
        <v>51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2">
        <v>-0.44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3" t="s">
        <v>55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3">
        <f>SUM(L45:L51)</f>
        <v>5.4691919191919185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 t="s">
        <v>54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5" t="s">
        <v>52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2">
        <v>2.17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3" t="s">
        <v>56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3">
        <f>SUM(L53:L57)</f>
        <v>7.639191919191918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2002-08-20T10:17:38Z</cp:lastPrinted>
  <dcterms:created xsi:type="dcterms:W3CDTF">2002-07-04T12:53:46Z</dcterms:created>
  <dcterms:modified xsi:type="dcterms:W3CDTF">2002-07-23T16:02:57Z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